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855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<sst xmlns="http://schemas.openxmlformats.org/spreadsheetml/2006/main" count="115" uniqueCount="111">
  <si>
    <t>填报机构</t>
  </si>
  <si>
    <t>编号</t>
  </si>
  <si>
    <t>项目</t>
  </si>
  <si>
    <t>机构</t>
  </si>
  <si>
    <t>婚前保健机构</t>
  </si>
  <si>
    <t>婚前检测</t>
  </si>
  <si>
    <t>接受婚前保健人数</t>
  </si>
  <si>
    <t>男：</t>
  </si>
  <si>
    <t>女：</t>
  </si>
  <si>
    <t xml:space="preserve">  其中：接受艾滋病检测人数</t>
  </si>
  <si>
    <t xml:space="preserve">  其中：艾滋病感染人数</t>
  </si>
  <si>
    <t>助产机构</t>
  </si>
  <si>
    <t>孕期检测</t>
  </si>
  <si>
    <t>接受初次孕期保健的孕妇数</t>
  </si>
  <si>
    <t>接受艾滋病检测孕妇数</t>
  </si>
  <si>
    <t xml:space="preserve">    其中：艾滋病感染孕妇数</t>
  </si>
  <si>
    <t>接受梅毒检测孕妇数</t>
  </si>
  <si>
    <t xml:space="preserve">    其中：梅毒感染孕妇数</t>
  </si>
  <si>
    <t>接受乙肝检测孕妇数</t>
  </si>
  <si>
    <t xml:space="preserve">    其中：乙肝感染孕妇数</t>
  </si>
  <si>
    <t>孕产期检测和干预</t>
  </si>
  <si>
    <t>住院分娩产妇人数</t>
  </si>
  <si>
    <t>艾滋病</t>
  </si>
  <si>
    <t>孕产期接受艾滋病检测产妇数</t>
  </si>
  <si>
    <t xml:space="preserve">  其中：孕早期接受艾滋病检测产妇数</t>
  </si>
  <si>
    <t xml:space="preserve">       孕早期艾滋病检测阳性产妇数</t>
  </si>
  <si>
    <t xml:space="preserve">  其中：仅产时接受艾滋病检测产妇数</t>
  </si>
  <si>
    <t xml:space="preserve">       仅产时艾滋病检测阳性产妇数</t>
  </si>
  <si>
    <t>艾滋病感染产妇总数</t>
  </si>
  <si>
    <t>艾滋病感染产妇所生活产数</t>
  </si>
  <si>
    <t>梅毒</t>
  </si>
  <si>
    <t>孕产期接受梅毒检测产妇数</t>
  </si>
  <si>
    <t xml:space="preserve">  其中：孕早期接受梅毒检测产妇数</t>
  </si>
  <si>
    <t xml:space="preserve">       孕早期梅毒检测阳性产妇数</t>
  </si>
  <si>
    <t xml:space="preserve">  其中：仅产时接受梅毒检测产妇数</t>
  </si>
  <si>
    <t xml:space="preserve">       仅产时梅毒检测阳性产妇数</t>
  </si>
  <si>
    <t>梅毒感染产妇总数</t>
  </si>
  <si>
    <t>梅毒感染产妇所生活产数</t>
  </si>
  <si>
    <t>乙肝</t>
  </si>
  <si>
    <t>孕产期接受乙肝检测产妇数</t>
  </si>
  <si>
    <t xml:space="preserve">  其中：孕早期接受乙肝检测产妇数</t>
  </si>
  <si>
    <t xml:space="preserve">       孕早期乙肝检测阳性产妇数</t>
  </si>
  <si>
    <t xml:space="preserve">  其中：仅产时接受乙肝感染产妇数</t>
  </si>
  <si>
    <t xml:space="preserve">       仅产时乙肝检测阳性产妇数</t>
  </si>
  <si>
    <t>乙肝感染产妇总数</t>
  </si>
  <si>
    <t>乙肝感染产妇所生活产数</t>
  </si>
  <si>
    <t xml:space="preserve">  其中：注射乙肝免疫球蛋白的儿童数</t>
  </si>
  <si>
    <t xml:space="preserve">       完成首剂乙肝疫苗接种儿童数</t>
  </si>
  <si>
    <t>妇幼保健机构</t>
  </si>
  <si>
    <t>非住院分娩孕产妇人数</t>
  </si>
  <si>
    <t>逻辑关系</t>
  </si>
  <si>
    <t>编号2.1≤编号1.1</t>
  </si>
  <si>
    <t>编号2.2≤编号1.2</t>
  </si>
  <si>
    <t>编号3.1≤编号2.1</t>
  </si>
  <si>
    <t>编号3.2≤编号2.2</t>
  </si>
  <si>
    <t>编号6≤编号5</t>
  </si>
  <si>
    <t>编号8≤编号7</t>
  </si>
  <si>
    <t>编号10≤编号9</t>
  </si>
  <si>
    <t>编号14≤编号13</t>
  </si>
  <si>
    <t>编号16≤编号15</t>
  </si>
  <si>
    <t>编号17≥编号16+编号14</t>
  </si>
  <si>
    <t>编号12≥编号13+编号15</t>
  </si>
  <si>
    <t>编号12≤编号11</t>
  </si>
  <si>
    <t>编号17≤编号11</t>
  </si>
  <si>
    <t>编号17≤编号12</t>
  </si>
  <si>
    <t>编号21≤编号20</t>
  </si>
  <si>
    <t>编号23≤编号22</t>
  </si>
  <si>
    <t>编号24≥编号23＋编号21</t>
  </si>
  <si>
    <t>编号19≥编号20+编号22</t>
  </si>
  <si>
    <t>编号19≤编号11</t>
  </si>
  <si>
    <t>编号23≤编号11</t>
  </si>
  <si>
    <t>编号24≤编号19</t>
  </si>
  <si>
    <t>编号28≤编号27</t>
  </si>
  <si>
    <t>编号30≤编号29</t>
  </si>
  <si>
    <t>编号31≥编号30+编号28</t>
  </si>
  <si>
    <t>编号26≥编号27+编号29</t>
  </si>
  <si>
    <t>编号26≤编号11</t>
  </si>
  <si>
    <t>编号31≤编号11</t>
  </si>
  <si>
    <t>编号31≤编号26</t>
  </si>
  <si>
    <t>编号33≤编号32</t>
  </si>
  <si>
    <t>编号34≤编号32</t>
  </si>
  <si>
    <t>编号34≤编号33</t>
  </si>
  <si>
    <t>检测指标1</t>
  </si>
  <si>
    <r>
      <t>孕早期HIV检测率</t>
    </r>
    <r>
      <rPr>
        <sz val="10"/>
        <rFont val="宋体"/>
        <family val="0"/>
      </rPr>
      <t>12</t>
    </r>
    <r>
      <rPr>
        <sz val="10"/>
        <rFont val="宋体"/>
        <family val="0"/>
      </rPr>
      <t>/（</t>
    </r>
    <r>
      <rPr>
        <sz val="10"/>
        <rFont val="宋体"/>
        <family val="0"/>
      </rPr>
      <t>11</t>
    </r>
    <r>
      <rPr>
        <sz val="10"/>
        <rFont val="宋体"/>
        <family val="0"/>
      </rPr>
      <t>+</t>
    </r>
    <r>
      <rPr>
        <sz val="10"/>
        <rFont val="宋体"/>
        <family val="0"/>
      </rPr>
      <t>35</t>
    </r>
    <r>
      <rPr>
        <sz val="10"/>
        <rFont val="宋体"/>
        <family val="0"/>
      </rPr>
      <t>）*100%</t>
    </r>
  </si>
  <si>
    <t>孕早期梅毒检测率20/（11+35）*100%</t>
  </si>
  <si>
    <t>孕早期乙肝检测率27/（11+35）*100%</t>
  </si>
  <si>
    <r>
      <t>孕期HIV检测率[(12-15）/（11+35</t>
    </r>
    <r>
      <rPr>
        <sz val="10"/>
        <rFont val="宋体"/>
        <family val="0"/>
      </rPr>
      <t>）]*100%</t>
    </r>
  </si>
  <si>
    <r>
      <t>孕期梅毒检测率[(19-22）/（11+35</t>
    </r>
    <r>
      <rPr>
        <sz val="10"/>
        <rFont val="宋体"/>
        <family val="0"/>
      </rPr>
      <t>）]*100%</t>
    </r>
  </si>
  <si>
    <r>
      <t>孕期乙肝检测率[(26-29）/（11+35</t>
    </r>
    <r>
      <rPr>
        <sz val="10"/>
        <rFont val="宋体"/>
        <family val="0"/>
      </rPr>
      <t>）]*100%</t>
    </r>
  </si>
  <si>
    <r>
      <t>孕产妇HIV检测率</t>
    </r>
    <r>
      <rPr>
        <sz val="10"/>
        <rFont val="宋体"/>
        <family val="0"/>
      </rPr>
      <t>[12</t>
    </r>
    <r>
      <rPr>
        <sz val="10"/>
        <rFont val="宋体"/>
        <family val="0"/>
      </rPr>
      <t>/</t>
    </r>
    <r>
      <rPr>
        <sz val="10"/>
        <rFont val="宋体"/>
        <family val="0"/>
      </rPr>
      <t>（</t>
    </r>
    <r>
      <rPr>
        <sz val="10"/>
        <rFont val="宋体"/>
        <family val="0"/>
      </rPr>
      <t>11+35</t>
    </r>
    <r>
      <rPr>
        <sz val="10"/>
        <rFont val="宋体"/>
        <family val="0"/>
      </rPr>
      <t>）</t>
    </r>
    <r>
      <rPr>
        <sz val="10"/>
        <rFont val="宋体"/>
        <family val="0"/>
      </rPr>
      <t>]*100%</t>
    </r>
  </si>
  <si>
    <t>孕产妇梅毒检测率[19/（11+35）]*100%</t>
  </si>
  <si>
    <t>孕产妇乙肝检测率[26/（11+35）]*100%</t>
  </si>
  <si>
    <t>干预指标</t>
  </si>
  <si>
    <r>
      <t>乙肝病毒表面抗原阳性孕产妇所生儿童首剂乙肝疫苗及时接种率＝（</t>
    </r>
    <r>
      <rPr>
        <sz val="10"/>
        <rFont val="宋体"/>
        <family val="0"/>
      </rPr>
      <t>34</t>
    </r>
    <r>
      <rPr>
        <sz val="10"/>
        <rFont val="宋体"/>
        <family val="0"/>
      </rPr>
      <t>/</t>
    </r>
    <r>
      <rPr>
        <sz val="10"/>
        <rFont val="宋体"/>
        <family val="0"/>
      </rPr>
      <t>32</t>
    </r>
    <r>
      <rPr>
        <sz val="10"/>
        <rFont val="宋体"/>
        <family val="0"/>
      </rPr>
      <t>）*100%</t>
    </r>
  </si>
  <si>
    <r>
      <t>乙肝免疫球蛋白注射率＝（3</t>
    </r>
    <r>
      <rPr>
        <sz val="10"/>
        <rFont val="宋体"/>
        <family val="0"/>
      </rPr>
      <t>3</t>
    </r>
    <r>
      <rPr>
        <sz val="10"/>
        <rFont val="宋体"/>
        <family val="0"/>
      </rPr>
      <t>/</t>
    </r>
    <r>
      <rPr>
        <sz val="10"/>
        <rFont val="宋体"/>
        <family val="0"/>
      </rPr>
      <t>32</t>
    </r>
    <r>
      <rPr>
        <sz val="10"/>
        <rFont val="宋体"/>
        <family val="0"/>
      </rPr>
      <t>）*100%</t>
    </r>
  </si>
  <si>
    <t>检测指标2</t>
  </si>
  <si>
    <t>婚检艾滋病检测比例（2.1+2.2）/（1.1+1.2）*100%</t>
  </si>
  <si>
    <t>婚检艾滋病女性感染率 3.2/（1.1+1.2）*100%</t>
  </si>
  <si>
    <t>仅产时HIV检测率（15/11）*100%</t>
  </si>
  <si>
    <r>
      <t>仅产时梅毒检测率（</t>
    </r>
    <r>
      <rPr>
        <sz val="10"/>
        <rFont val="宋体"/>
        <family val="0"/>
      </rPr>
      <t>22</t>
    </r>
    <r>
      <rPr>
        <sz val="10"/>
        <rFont val="宋体"/>
        <family val="0"/>
      </rPr>
      <t>/</t>
    </r>
    <r>
      <rPr>
        <sz val="10"/>
        <rFont val="宋体"/>
        <family val="0"/>
      </rPr>
      <t>11</t>
    </r>
    <r>
      <rPr>
        <sz val="10"/>
        <rFont val="宋体"/>
        <family val="0"/>
      </rPr>
      <t>）*100%</t>
    </r>
  </si>
  <si>
    <r>
      <t>仅产时乙肝检测率（</t>
    </r>
    <r>
      <rPr>
        <sz val="10"/>
        <rFont val="宋体"/>
        <family val="0"/>
      </rPr>
      <t>29</t>
    </r>
    <r>
      <rPr>
        <sz val="10"/>
        <rFont val="宋体"/>
        <family val="0"/>
      </rPr>
      <t>/</t>
    </r>
    <r>
      <rPr>
        <sz val="10"/>
        <rFont val="宋体"/>
        <family val="0"/>
      </rPr>
      <t>11</t>
    </r>
    <r>
      <rPr>
        <sz val="10"/>
        <rFont val="宋体"/>
        <family val="0"/>
      </rPr>
      <t>）*100%</t>
    </r>
  </si>
  <si>
    <t>新增阳性个案数</t>
  </si>
  <si>
    <t>艾滋病2-1卡个案数（含婚检）</t>
  </si>
  <si>
    <t>艾滋病2-1卡个案数（不含）</t>
  </si>
  <si>
    <t>梅毒3-1卡个案数</t>
  </si>
  <si>
    <t>乙肝4-1卡个案数</t>
  </si>
  <si>
    <t>阳性个案产妇数</t>
  </si>
  <si>
    <t>艾滋病感染产妇总数2-2</t>
  </si>
  <si>
    <t>艾滋病感染产妇所生活产数2-2</t>
  </si>
  <si>
    <t>梅毒感染产妇总数3-2</t>
  </si>
  <si>
    <t>梅毒感染产妇所生活产数3-2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</si>
</sst>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2" borderId="0" xfId="0" applyFill="1" applyAlignment="1">
      <alignment vertical="center"/>
    </xf>
    <xf numFmtId="0" fontId="0" fillId="31" borderId="0" xfId="0" applyFill="1" applyAlignment="1">
      <alignment vertical="center"/>
    </xf>
    <xf numFmtId="0" fontId="0" fillId="28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textRotation="255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textRotation="255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wrapText="1"/>
    </xf>
    <xf numFmtId="0" fontId="1" fillId="22" borderId="0" xfId="0" applyFont="1" applyFill="1" applyAlignment="1">
      <alignment vertical="center"/>
    </xf>
    <xf numFmtId="0" fontId="0" fillId="22" borderId="0" xfId="0" applyFill="1" applyAlignment="1">
      <alignment horizontal="center" vertical="center"/>
    </xf>
    <xf numFmtId="0" fontId="1" fillId="22" borderId="0" xfId="0" applyFont="1" applyFill="1" applyAlignment="1">
      <alignment vertical="center" wrapText="1"/>
    </xf>
    <xf numFmtId="0" fontId="1" fillId="31" borderId="0" xfId="0" applyFont="1" applyFill="1" applyAlignment="1">
      <alignment vertical="center"/>
    </xf>
    <xf numFmtId="0" fontId="0" fillId="31" borderId="0" xfId="0" applyFill="1" applyAlignment="1">
      <alignment horizontal="center" vertical="center"/>
    </xf>
    <xf numFmtId="0" fontId="1" fillId="31" borderId="0" xfId="0" applyFont="1" applyFill="1" applyAlignment="1">
      <alignment vertical="center" wrapText="1"/>
    </xf>
    <xf numFmtId="0" fontId="1" fillId="28" borderId="0" xfId="0" applyFont="1" applyFill="1" applyAlignment="1">
      <alignment vertical="center"/>
    </xf>
    <xf numFmtId="0" fontId="0" fillId="28" borderId="0" xfId="0" applyFill="1" applyAlignment="1">
      <alignment horizontal="center" vertical="center"/>
    </xf>
    <xf numFmtId="0" fontId="1" fillId="28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5"/>
  <sheetViews>
    <sheetView tabSelected="1" zoomScaleSheetLayoutView="100" workbookViewId="0" topLeftCell="A1">
      <selection activeCell="F33" sqref="F33"/>
    </sheetView>
  </sheetViews>
  <sheetFormatPr defaultColWidth="9.00390625" defaultRowHeight="14.25"/>
  <cols>
    <col min="1" max="1" width="11.375" style="5" bestFit="1" customWidth="1"/>
    <col min="2" max="2" width="4.625" style="6" customWidth="1"/>
    <col min="3" max="3" width="4.375" style="0" customWidth="1"/>
    <col min="4" max="4" width="22.25390625" style="0" bestFit="1" customWidth="1"/>
    <col min="5" max="5" width="43.125" style="0" customWidth="1"/>
    <col min="6" max="6" width="11.375" style="6" bestFit="1" customWidth="1"/>
  </cols>
  <sheetData>
    <row r="1" spans="1:38" ht="20.25" customHeight="1">
      <c r="A1" s="7" t="s">
        <v>0</v>
      </c>
      <c r="B1" s="8" t="s">
        <v>1</v>
      </c>
      <c r="C1" s="8" t="s">
        <v>2</v>
      </c>
      <c r="D1" s="8"/>
      <c r="E1" s="8"/>
      <c r="F1" s="8" t="s">
        <v>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6" ht="14.25">
      <c r="A2" s="10"/>
      <c r="B2" s="8"/>
      <c r="C2" s="8"/>
      <c r="D2" s="8"/>
      <c r="E2" s="8"/>
      <c r="F2" s="11">
        <v>45169</v>
      </c>
    </row>
    <row r="3" spans="1:6" ht="14.25">
      <c r="A3" s="12" t="s">
        <v>4</v>
      </c>
      <c r="B3" s="13">
        <v>1.1</v>
      </c>
      <c r="C3" s="14" t="s">
        <v>5</v>
      </c>
      <c r="D3" s="15" t="s">
        <v>6</v>
      </c>
      <c r="E3" s="16" t="s">
        <v>7</v>
      </c>
      <c r="F3" s="17">
        <v>0</v>
      </c>
    </row>
    <row r="4" spans="1:6" ht="14.25">
      <c r="A4" s="12"/>
      <c r="B4" s="13">
        <v>1.2</v>
      </c>
      <c r="C4" s="14"/>
      <c r="D4" s="15"/>
      <c r="E4" s="16" t="s">
        <v>8</v>
      </c>
      <c r="F4" s="17">
        <v>0</v>
      </c>
    </row>
    <row r="5" spans="1:6" ht="14.25">
      <c r="A5" s="12"/>
      <c r="B5" s="13">
        <v>2.1</v>
      </c>
      <c r="C5" s="14"/>
      <c r="D5" s="15" t="s">
        <v>9</v>
      </c>
      <c r="E5" s="16" t="s">
        <v>7</v>
      </c>
      <c r="F5" s="17">
        <v>0</v>
      </c>
    </row>
    <row r="6" spans="1:6" ht="14.25">
      <c r="A6" s="12"/>
      <c r="B6" s="13">
        <v>2.2</v>
      </c>
      <c r="C6" s="14"/>
      <c r="D6" s="15"/>
      <c r="E6" s="16" t="s">
        <v>8</v>
      </c>
      <c r="F6" s="17">
        <v>0</v>
      </c>
    </row>
    <row r="7" spans="1:6" ht="14.25">
      <c r="A7" s="12"/>
      <c r="B7" s="13">
        <v>3.1</v>
      </c>
      <c r="C7" s="14"/>
      <c r="D7" s="15" t="s">
        <v>10</v>
      </c>
      <c r="E7" s="16" t="s">
        <v>7</v>
      </c>
      <c r="F7" s="17">
        <v>0</v>
      </c>
    </row>
    <row r="8" spans="1:6" ht="14.25">
      <c r="A8" s="12"/>
      <c r="B8" s="13">
        <v>3.2</v>
      </c>
      <c r="C8" s="14"/>
      <c r="D8" s="15"/>
      <c r="E8" s="16" t="s">
        <v>8</v>
      </c>
      <c r="F8" s="17">
        <v>0</v>
      </c>
    </row>
    <row r="9" spans="1:6" ht="14.25">
      <c r="A9" s="18" t="s">
        <v>11</v>
      </c>
      <c r="B9" s="13">
        <v>4</v>
      </c>
      <c r="C9" s="14" t="s">
        <v>12</v>
      </c>
      <c r="D9" s="19" t="s">
        <v>13</v>
      </c>
      <c r="E9" s="19"/>
      <c r="F9" s="17">
        <v>88</v>
      </c>
    </row>
    <row r="10" spans="1:6" ht="14.25">
      <c r="A10" s="20"/>
      <c r="B10" s="13">
        <v>5</v>
      </c>
      <c r="C10" s="14"/>
      <c r="D10" s="19" t="s">
        <v>14</v>
      </c>
      <c r="E10" s="19"/>
      <c r="F10" s="17">
        <v>88</v>
      </c>
    </row>
    <row r="11" spans="1:6" ht="14.25">
      <c r="A11" s="20"/>
      <c r="B11" s="13">
        <v>6</v>
      </c>
      <c r="C11" s="14"/>
      <c r="D11" s="16" t="s">
        <v>15</v>
      </c>
      <c r="E11" s="16"/>
      <c r="F11" s="17">
        <v>0</v>
      </c>
    </row>
    <row r="12" spans="1:6" ht="14.25">
      <c r="A12" s="20"/>
      <c r="B12" s="13">
        <v>7</v>
      </c>
      <c r="C12" s="14"/>
      <c r="D12" s="16" t="s">
        <v>16</v>
      </c>
      <c r="E12" s="16"/>
      <c r="F12" s="17">
        <v>88</v>
      </c>
    </row>
    <row r="13" spans="1:6" ht="14.25">
      <c r="A13" s="20"/>
      <c r="B13" s="13">
        <v>8</v>
      </c>
      <c r="C13" s="14"/>
      <c r="D13" s="16" t="s">
        <v>17</v>
      </c>
      <c r="E13" s="16"/>
      <c r="F13" s="17">
        <v>1</v>
      </c>
    </row>
    <row r="14" spans="1:6" ht="14.25">
      <c r="A14" s="20"/>
      <c r="B14" s="13">
        <v>9</v>
      </c>
      <c r="C14" s="14"/>
      <c r="D14" s="16" t="s">
        <v>18</v>
      </c>
      <c r="E14" s="16"/>
      <c r="F14" s="17">
        <v>88</v>
      </c>
    </row>
    <row r="15" spans="1:6" ht="14.25">
      <c r="A15" s="20"/>
      <c r="B15" s="13">
        <v>10</v>
      </c>
      <c r="C15" s="14"/>
      <c r="D15" s="16" t="s">
        <v>19</v>
      </c>
      <c r="E15" s="16"/>
      <c r="F15" s="17">
        <v>5</v>
      </c>
    </row>
    <row r="16" spans="1:6" ht="14.25">
      <c r="A16" s="20"/>
      <c r="B16" s="13">
        <v>11</v>
      </c>
      <c r="C16" s="14" t="s">
        <v>20</v>
      </c>
      <c r="D16" s="16" t="s">
        <v>21</v>
      </c>
      <c r="E16" s="16"/>
      <c r="F16" s="17">
        <v>57</v>
      </c>
    </row>
    <row r="17" spans="1:6" ht="14.25">
      <c r="A17" s="20"/>
      <c r="B17" s="13">
        <v>12</v>
      </c>
      <c r="C17" s="14"/>
      <c r="D17" s="14" t="s">
        <v>22</v>
      </c>
      <c r="E17" s="16" t="s">
        <v>23</v>
      </c>
      <c r="F17" s="17">
        <v>57</v>
      </c>
    </row>
    <row r="18" spans="1:6" ht="14.25">
      <c r="A18" s="20"/>
      <c r="B18" s="13">
        <v>13</v>
      </c>
      <c r="C18" s="14"/>
      <c r="D18" s="14"/>
      <c r="E18" s="16" t="s">
        <v>24</v>
      </c>
      <c r="F18" s="17">
        <v>40</v>
      </c>
    </row>
    <row r="19" spans="1:6" ht="14.25">
      <c r="A19" s="20"/>
      <c r="B19" s="13">
        <v>14</v>
      </c>
      <c r="C19" s="14"/>
      <c r="D19" s="14"/>
      <c r="E19" s="16" t="s">
        <v>25</v>
      </c>
      <c r="F19" s="17">
        <v>0</v>
      </c>
    </row>
    <row r="20" spans="1:6" ht="14.25">
      <c r="A20" s="20"/>
      <c r="B20" s="13">
        <v>15</v>
      </c>
      <c r="C20" s="14"/>
      <c r="D20" s="14"/>
      <c r="E20" s="16" t="s">
        <v>26</v>
      </c>
      <c r="F20" s="17">
        <v>2</v>
      </c>
    </row>
    <row r="21" spans="1:6" ht="14.25">
      <c r="A21" s="20"/>
      <c r="B21" s="13">
        <v>16</v>
      </c>
      <c r="C21" s="14"/>
      <c r="D21" s="14"/>
      <c r="E21" s="16" t="s">
        <v>27</v>
      </c>
      <c r="F21" s="17">
        <v>0</v>
      </c>
    </row>
    <row r="22" spans="1:6" s="1" customFormat="1" ht="14.25">
      <c r="A22" s="20"/>
      <c r="B22" s="13">
        <v>17</v>
      </c>
      <c r="C22" s="21"/>
      <c r="D22" s="21"/>
      <c r="E22" s="22" t="s">
        <v>28</v>
      </c>
      <c r="F22" s="23">
        <v>0</v>
      </c>
    </row>
    <row r="23" spans="1:6" ht="14.25">
      <c r="A23" s="20"/>
      <c r="B23" s="13">
        <v>18</v>
      </c>
      <c r="C23" s="14"/>
      <c r="D23" s="14"/>
      <c r="E23" s="16" t="s">
        <v>29</v>
      </c>
      <c r="F23" s="17">
        <v>0</v>
      </c>
    </row>
    <row r="24" spans="1:6" ht="14.25">
      <c r="A24" s="20"/>
      <c r="B24" s="13">
        <v>19</v>
      </c>
      <c r="C24" s="14"/>
      <c r="D24" s="14" t="s">
        <v>30</v>
      </c>
      <c r="E24" s="16" t="s">
        <v>31</v>
      </c>
      <c r="F24" s="17">
        <v>57</v>
      </c>
    </row>
    <row r="25" spans="1:6" ht="14.25">
      <c r="A25" s="20"/>
      <c r="B25" s="13">
        <v>20</v>
      </c>
      <c r="C25" s="14"/>
      <c r="D25" s="14"/>
      <c r="E25" s="16" t="s">
        <v>32</v>
      </c>
      <c r="F25" s="17">
        <v>40</v>
      </c>
    </row>
    <row r="26" spans="1:6" ht="14.25">
      <c r="A26" s="20"/>
      <c r="B26" s="13">
        <v>21</v>
      </c>
      <c r="C26" s="14"/>
      <c r="D26" s="14"/>
      <c r="E26" s="16" t="s">
        <v>33</v>
      </c>
      <c r="F26" s="17">
        <v>0</v>
      </c>
    </row>
    <row r="27" spans="1:6" ht="14.25">
      <c r="A27" s="20"/>
      <c r="B27" s="13">
        <v>22</v>
      </c>
      <c r="C27" s="14"/>
      <c r="D27" s="14"/>
      <c r="E27" s="16" t="s">
        <v>34</v>
      </c>
      <c r="F27" s="17">
        <v>2</v>
      </c>
    </row>
    <row r="28" spans="1:6" ht="14.25">
      <c r="A28" s="20"/>
      <c r="B28" s="13">
        <v>23</v>
      </c>
      <c r="C28" s="14"/>
      <c r="D28" s="14"/>
      <c r="E28" s="16" t="s">
        <v>35</v>
      </c>
      <c r="F28" s="17">
        <v>0</v>
      </c>
    </row>
    <row r="29" spans="1:6" ht="14.25">
      <c r="A29" s="20"/>
      <c r="B29" s="13">
        <v>24</v>
      </c>
      <c r="C29" s="14"/>
      <c r="D29" s="14"/>
      <c r="E29" s="16" t="s">
        <v>36</v>
      </c>
      <c r="F29" s="17">
        <v>0</v>
      </c>
    </row>
    <row r="30" spans="1:6" ht="14.25">
      <c r="A30" s="20"/>
      <c r="B30" s="13">
        <v>25</v>
      </c>
      <c r="C30" s="14"/>
      <c r="D30" s="14"/>
      <c r="E30" s="16" t="s">
        <v>37</v>
      </c>
      <c r="F30" s="17">
        <v>0</v>
      </c>
    </row>
    <row r="31" spans="1:6" ht="14.25">
      <c r="A31" s="20"/>
      <c r="B31" s="13">
        <v>26</v>
      </c>
      <c r="C31" s="14"/>
      <c r="D31" s="14" t="s">
        <v>38</v>
      </c>
      <c r="E31" s="16" t="s">
        <v>39</v>
      </c>
      <c r="F31" s="17">
        <v>57</v>
      </c>
    </row>
    <row r="32" spans="1:6" ht="14.25">
      <c r="A32" s="20"/>
      <c r="B32" s="13">
        <v>27</v>
      </c>
      <c r="C32" s="14"/>
      <c r="D32" s="14"/>
      <c r="E32" s="16" t="s">
        <v>40</v>
      </c>
      <c r="F32" s="17">
        <v>40</v>
      </c>
    </row>
    <row r="33" spans="1:6" ht="14.25">
      <c r="A33" s="20"/>
      <c r="B33" s="13">
        <v>28</v>
      </c>
      <c r="C33" s="14"/>
      <c r="D33" s="14"/>
      <c r="E33" s="16" t="s">
        <v>41</v>
      </c>
      <c r="F33" s="17">
        <v>2</v>
      </c>
    </row>
    <row r="34" spans="1:6" ht="14.25">
      <c r="A34" s="20"/>
      <c r="B34" s="13">
        <v>29</v>
      </c>
      <c r="C34" s="14"/>
      <c r="D34" s="14"/>
      <c r="E34" s="16" t="s">
        <v>42</v>
      </c>
      <c r="F34" s="17">
        <v>2</v>
      </c>
    </row>
    <row r="35" spans="1:6" ht="14.25">
      <c r="A35" s="20"/>
      <c r="B35" s="13">
        <v>30</v>
      </c>
      <c r="C35" s="14"/>
      <c r="D35" s="14"/>
      <c r="E35" s="16" t="s">
        <v>43</v>
      </c>
      <c r="F35" s="17">
        <v>0</v>
      </c>
    </row>
    <row r="36" spans="1:6" ht="14.25">
      <c r="A36" s="20"/>
      <c r="B36" s="13">
        <v>31</v>
      </c>
      <c r="C36" s="14"/>
      <c r="D36" s="14"/>
      <c r="E36" s="16" t="s">
        <v>44</v>
      </c>
      <c r="F36" s="17">
        <v>4</v>
      </c>
    </row>
    <row r="37" spans="1:6" ht="14.25">
      <c r="A37" s="20"/>
      <c r="B37" s="13">
        <v>32</v>
      </c>
      <c r="C37" s="14"/>
      <c r="D37" s="14"/>
      <c r="E37" s="16" t="s">
        <v>45</v>
      </c>
      <c r="F37" s="17">
        <v>4</v>
      </c>
    </row>
    <row r="38" spans="1:6" ht="14.25">
      <c r="A38" s="20"/>
      <c r="B38" s="13">
        <v>33</v>
      </c>
      <c r="C38" s="14"/>
      <c r="D38" s="14"/>
      <c r="E38" s="16" t="s">
        <v>46</v>
      </c>
      <c r="F38" s="17">
        <v>4</v>
      </c>
    </row>
    <row r="39" spans="1:6" ht="14.25">
      <c r="A39" s="24"/>
      <c r="B39" s="13">
        <v>34</v>
      </c>
      <c r="C39" s="14"/>
      <c r="D39" s="14"/>
      <c r="E39" s="16" t="s">
        <v>47</v>
      </c>
      <c r="F39" s="17">
        <v>4</v>
      </c>
    </row>
    <row r="40" spans="1:6" ht="14.25">
      <c r="A40" s="12" t="s">
        <v>48</v>
      </c>
      <c r="B40" s="13">
        <v>35</v>
      </c>
      <c r="C40" s="15" t="s">
        <v>49</v>
      </c>
      <c r="D40" s="15"/>
      <c r="E40" s="15"/>
      <c r="F40" s="25">
        <v>0</v>
      </c>
    </row>
    <row r="41" spans="4:6" ht="14.25">
      <c r="D41" s="26" t="s">
        <v>50</v>
      </c>
      <c r="E41" s="27" t="s">
        <v>51</v>
      </c>
      <c r="F41" s="28" t="str">
        <f aca="true" t="shared" si="0" ref="F41:F44">IF(F5&lt;=F3,"对","错")</f>
        <v>对</v>
      </c>
    </row>
    <row r="42" spans="4:6" ht="14.25">
      <c r="D42" s="29"/>
      <c r="E42" s="27" t="s">
        <v>52</v>
      </c>
      <c r="F42" s="28" t="str">
        <f t="shared" si="0"/>
        <v>对</v>
      </c>
    </row>
    <row r="43" spans="4:6" ht="14.25">
      <c r="D43" s="29"/>
      <c r="E43" s="27" t="s">
        <v>53</v>
      </c>
      <c r="F43" s="28" t="str">
        <f t="shared" si="0"/>
        <v>对</v>
      </c>
    </row>
    <row r="44" spans="4:6" ht="14.25">
      <c r="D44" s="29"/>
      <c r="E44" s="27" t="s">
        <v>54</v>
      </c>
      <c r="F44" s="28" t="str">
        <f t="shared" si="0"/>
        <v>对</v>
      </c>
    </row>
    <row r="45" spans="4:6" ht="14.25">
      <c r="D45" s="29"/>
      <c r="E45" s="27" t="s">
        <v>55</v>
      </c>
      <c r="F45" s="28" t="str">
        <f>IF(F11&lt;=F10,"对","错")</f>
        <v>对</v>
      </c>
    </row>
    <row r="46" spans="4:6" ht="14.25">
      <c r="D46" s="29"/>
      <c r="E46" s="27" t="s">
        <v>56</v>
      </c>
      <c r="F46" s="28" t="str">
        <f>IF(F13&lt;=F12,"对","错")</f>
        <v>对</v>
      </c>
    </row>
    <row r="47" spans="4:6" ht="14.25">
      <c r="D47" s="29"/>
      <c r="E47" s="27" t="s">
        <v>57</v>
      </c>
      <c r="F47" s="28" t="str">
        <f>IF(F15&lt;=F14,"对","错")</f>
        <v>对</v>
      </c>
    </row>
    <row r="48" spans="4:6" ht="14.25">
      <c r="D48" s="29"/>
      <c r="E48" s="27" t="s">
        <v>58</v>
      </c>
      <c r="F48" s="28" t="str">
        <f>IF(F19&lt;=F18,"对","错")</f>
        <v>对</v>
      </c>
    </row>
    <row r="49" spans="4:6" ht="14.25">
      <c r="D49" s="29"/>
      <c r="E49" s="27" t="s">
        <v>59</v>
      </c>
      <c r="F49" s="28" t="str">
        <f>IF(F21&lt;=F20,"对","错")</f>
        <v>对</v>
      </c>
    </row>
    <row r="50" spans="4:6" ht="14.25">
      <c r="D50" s="29"/>
      <c r="E50" s="27" t="s">
        <v>60</v>
      </c>
      <c r="F50" s="28" t="str">
        <f>IF(F22&gt;=F19+F21,"对","错")</f>
        <v>对</v>
      </c>
    </row>
    <row r="51" spans="4:6" ht="14.25">
      <c r="D51" s="29"/>
      <c r="E51" s="27" t="s">
        <v>61</v>
      </c>
      <c r="F51" s="28" t="str">
        <f>IF(F17&gt;=F18+F20,"对","错")</f>
        <v>对</v>
      </c>
    </row>
    <row r="52" spans="4:6" ht="14.25">
      <c r="D52" s="29"/>
      <c r="E52" s="27" t="s">
        <v>62</v>
      </c>
      <c r="F52" s="28" t="str">
        <f>IF(F17&lt;=F16,"对","错")</f>
        <v>对</v>
      </c>
    </row>
    <row r="53" spans="4:6" ht="14.25">
      <c r="D53" s="29"/>
      <c r="E53" s="27" t="s">
        <v>63</v>
      </c>
      <c r="F53" s="28" t="str">
        <f>IF(F22&lt;=F16,"对","错")</f>
        <v>对</v>
      </c>
    </row>
    <row r="54" spans="4:6" ht="14.25">
      <c r="D54" s="29"/>
      <c r="E54" s="27" t="s">
        <v>64</v>
      </c>
      <c r="F54" s="28" t="str">
        <f>IF(F22&lt;=F17,"对","错")</f>
        <v>对</v>
      </c>
    </row>
    <row r="55" spans="4:6" ht="14.25">
      <c r="D55" s="29"/>
      <c r="E55" s="27" t="s">
        <v>65</v>
      </c>
      <c r="F55" s="28" t="str">
        <f>IF(F26&lt;=F25,"对","错")</f>
        <v>对</v>
      </c>
    </row>
    <row r="56" spans="4:6" ht="14.25">
      <c r="D56" s="29"/>
      <c r="E56" s="27" t="s">
        <v>66</v>
      </c>
      <c r="F56" s="28" t="str">
        <f>IF(F28&lt;=F27,"对","错")</f>
        <v>对</v>
      </c>
    </row>
    <row r="57" spans="4:6" ht="14.25">
      <c r="D57" s="29"/>
      <c r="E57" s="27" t="s">
        <v>67</v>
      </c>
      <c r="F57" s="28" t="str">
        <f>IF(F29&gt;=F26+F28,"对","错")</f>
        <v>对</v>
      </c>
    </row>
    <row r="58" spans="4:6" ht="14.25">
      <c r="D58" s="29"/>
      <c r="E58" s="27" t="s">
        <v>68</v>
      </c>
      <c r="F58" s="28" t="str">
        <f>IF(F24&gt;=F25+F27,"对","错")</f>
        <v>对</v>
      </c>
    </row>
    <row r="59" spans="4:6" ht="14.25">
      <c r="D59" s="29"/>
      <c r="E59" s="27" t="s">
        <v>69</v>
      </c>
      <c r="F59" s="28" t="str">
        <f>IF(F24&lt;=F16,"对","错")</f>
        <v>对</v>
      </c>
    </row>
    <row r="60" spans="4:6" ht="14.25">
      <c r="D60" s="29"/>
      <c r="E60" s="27" t="s">
        <v>70</v>
      </c>
      <c r="F60" s="28" t="str">
        <f>IF(F29&lt;=F16,"对","错")</f>
        <v>对</v>
      </c>
    </row>
    <row r="61" spans="4:6" ht="14.25">
      <c r="D61" s="29"/>
      <c r="E61" s="27" t="s">
        <v>71</v>
      </c>
      <c r="F61" s="28" t="str">
        <f>IF(F29&lt;=F24,"对","错")</f>
        <v>对</v>
      </c>
    </row>
    <row r="62" spans="4:6" ht="14.25">
      <c r="D62" s="29"/>
      <c r="E62" s="27" t="s">
        <v>72</v>
      </c>
      <c r="F62" s="28" t="str">
        <f>IF(F33&lt;=F32,"对","错")</f>
        <v>对</v>
      </c>
    </row>
    <row r="63" spans="1:6" s="1" customFormat="1" ht="14.25">
      <c r="A63" s="30"/>
      <c r="B63" s="31"/>
      <c r="D63" s="29"/>
      <c r="E63" s="27" t="s">
        <v>73</v>
      </c>
      <c r="F63" s="28" t="str">
        <f>IF(F35&lt;=F34,"对","错")</f>
        <v>对</v>
      </c>
    </row>
    <row r="64" spans="1:6" s="1" customFormat="1" ht="14.25">
      <c r="A64" s="30"/>
      <c r="B64" s="31"/>
      <c r="D64" s="29"/>
      <c r="E64" s="27" t="s">
        <v>74</v>
      </c>
      <c r="F64" s="28" t="str">
        <f>IF(F36&gt;=F33+F35,"对","错")</f>
        <v>对</v>
      </c>
    </row>
    <row r="65" spans="1:6" s="1" customFormat="1" ht="14.25">
      <c r="A65" s="30"/>
      <c r="B65" s="31"/>
      <c r="D65" s="29"/>
      <c r="E65" s="27" t="s">
        <v>75</v>
      </c>
      <c r="F65" s="28" t="str">
        <f>IF(F31&gt;=F32+F34,"对","错")</f>
        <v>对</v>
      </c>
    </row>
    <row r="66" spans="4:6" ht="14.25">
      <c r="D66" s="29"/>
      <c r="E66" s="27" t="s">
        <v>76</v>
      </c>
      <c r="F66" s="28" t="str">
        <f>IF(F31&lt;=F16,"对","错")</f>
        <v>对</v>
      </c>
    </row>
    <row r="67" spans="4:6" ht="14.25">
      <c r="D67" s="29"/>
      <c r="E67" s="27" t="s">
        <v>77</v>
      </c>
      <c r="F67" s="28" t="str">
        <f>IF(F36&lt;=F16,"对","错")</f>
        <v>对</v>
      </c>
    </row>
    <row r="68" spans="4:6" ht="14.25">
      <c r="D68" s="29"/>
      <c r="E68" s="27" t="s">
        <v>78</v>
      </c>
      <c r="F68" s="28" t="str">
        <f>IF(F36&lt;=F31,"对","错")</f>
        <v>对</v>
      </c>
    </row>
    <row r="69" spans="4:6" ht="14.25">
      <c r="D69" s="29"/>
      <c r="E69" s="27" t="s">
        <v>79</v>
      </c>
      <c r="F69" s="28" t="str">
        <f>IF(F38&lt;=F37,"对","错")</f>
        <v>对</v>
      </c>
    </row>
    <row r="70" spans="4:6" ht="14.25">
      <c r="D70" s="29"/>
      <c r="E70" s="27" t="s">
        <v>80</v>
      </c>
      <c r="F70" s="28" t="str">
        <f>IF(F39&lt;=F37,"对","错")</f>
        <v>对</v>
      </c>
    </row>
    <row r="71" spans="4:6" ht="14.25">
      <c r="D71" s="29"/>
      <c r="E71" s="27" t="s">
        <v>81</v>
      </c>
      <c r="F71" s="28" t="str">
        <f>IF(F39&lt;=F38,"对","错")</f>
        <v>对</v>
      </c>
    </row>
    <row r="72" spans="4:6" ht="14.25">
      <c r="D72" s="28" t="s">
        <v>82</v>
      </c>
      <c r="E72" s="32" t="s">
        <v>83</v>
      </c>
      <c r="F72" s="33">
        <f>F18/(F16+F40)*100%</f>
        <v>0.7017543859649122</v>
      </c>
    </row>
    <row r="73" spans="4:6" ht="14.25">
      <c r="D73" s="28"/>
      <c r="E73" s="32" t="s">
        <v>84</v>
      </c>
      <c r="F73" s="33">
        <f>F25/(F16+F40)*100%</f>
        <v>0.7017543859649122</v>
      </c>
    </row>
    <row r="74" spans="4:6" ht="14.25">
      <c r="D74" s="28"/>
      <c r="E74" s="32" t="s">
        <v>85</v>
      </c>
      <c r="F74" s="33">
        <f>F32/(F16+F40)*100%</f>
        <v>0.7017543859649122</v>
      </c>
    </row>
    <row r="75" spans="4:6" ht="14.25">
      <c r="D75" s="28"/>
      <c r="E75" s="32" t="s">
        <v>86</v>
      </c>
      <c r="F75" s="33">
        <f>(F17-F20)/(F16+F40)*100%</f>
        <v>0.9649122807017544</v>
      </c>
    </row>
    <row r="76" spans="4:6" ht="14.25">
      <c r="D76" s="28"/>
      <c r="E76" s="32" t="s">
        <v>87</v>
      </c>
      <c r="F76" s="33">
        <f>(F24-F27)/(F16+F40)*100%</f>
        <v>0.9649122807017544</v>
      </c>
    </row>
    <row r="77" spans="4:6" ht="14.25">
      <c r="D77" s="28"/>
      <c r="E77" s="32" t="s">
        <v>88</v>
      </c>
      <c r="F77" s="33">
        <f>(F31-F34)/(F16+F40)*100%</f>
        <v>0.9649122807017544</v>
      </c>
    </row>
    <row r="78" spans="4:6" ht="14.25">
      <c r="D78" s="28"/>
      <c r="E78" s="32" t="s">
        <v>89</v>
      </c>
      <c r="F78" s="33">
        <f>F17/(F16+F40)*100%</f>
        <v>1</v>
      </c>
    </row>
    <row r="79" spans="4:6" ht="14.25">
      <c r="D79" s="28"/>
      <c r="E79" s="32" t="s">
        <v>90</v>
      </c>
      <c r="F79" s="33">
        <f>F24/(F16+F40)*100%</f>
        <v>1</v>
      </c>
    </row>
    <row r="80" spans="4:6" ht="14.25">
      <c r="D80" s="28"/>
      <c r="E80" s="32" t="s">
        <v>91</v>
      </c>
      <c r="F80" s="33">
        <f>F31/(F16+F40)*100%</f>
        <v>1</v>
      </c>
    </row>
    <row r="81" spans="4:6" ht="24">
      <c r="D81" s="28" t="s">
        <v>92</v>
      </c>
      <c r="E81" s="32" t="s">
        <v>93</v>
      </c>
      <c r="F81" s="34">
        <f>F39/F37*100%</f>
        <v>1</v>
      </c>
    </row>
    <row r="82" spans="4:6" ht="14.25">
      <c r="D82" s="6"/>
      <c r="E82" s="32" t="s">
        <v>94</v>
      </c>
      <c r="F82" s="35">
        <f>F38/F37*100%</f>
        <v>1</v>
      </c>
    </row>
    <row r="83" spans="4:6" ht="14.25">
      <c r="D83" s="28" t="s">
        <v>95</v>
      </c>
      <c r="E83" s="32" t="s">
        <v>96</v>
      </c>
      <c r="F83" s="35" t="e">
        <f>(F5+F6)/(F3+F4)*100%</f>
        <v>#DIV/0!</v>
      </c>
    </row>
    <row r="84" spans="4:6" ht="14.25">
      <c r="D84" s="6"/>
      <c r="E84" s="32" t="s">
        <v>97</v>
      </c>
      <c r="F84" s="35" t="e">
        <f>F8/(F3+F4)*100%</f>
        <v>#DIV/0!</v>
      </c>
    </row>
    <row r="85" spans="4:6" ht="14.25">
      <c r="D85" s="6"/>
      <c r="E85" s="32" t="s">
        <v>98</v>
      </c>
      <c r="F85" s="33">
        <f>F20/F16*100%</f>
        <v>0.03508771929824561</v>
      </c>
    </row>
    <row r="86" spans="4:6" ht="14.25">
      <c r="D86" s="6"/>
      <c r="E86" s="32" t="s">
        <v>99</v>
      </c>
      <c r="F86" s="33">
        <f>F27/F16*100%</f>
        <v>0.03508771929824561</v>
      </c>
    </row>
    <row r="87" spans="4:6" ht="14.25">
      <c r="D87" s="6"/>
      <c r="E87" s="32" t="s">
        <v>100</v>
      </c>
      <c r="F87" s="33">
        <f>F34/F16*100%</f>
        <v>0.03508771929824561</v>
      </c>
    </row>
    <row r="88" spans="4:6" ht="14.25">
      <c r="D88" s="28" t="s">
        <v>101</v>
      </c>
      <c r="E88" s="5" t="s">
        <v>102</v>
      </c>
      <c r="F88" s="6">
        <f>F8+F11+F21</f>
        <v>0</v>
      </c>
    </row>
    <row r="89" spans="1:6" s="2" customFormat="1" ht="14.25">
      <c r="A89" s="36"/>
      <c r="B89" s="37"/>
      <c r="D89" s="28"/>
      <c r="E89" s="38" t="s">
        <v>103</v>
      </c>
      <c r="F89" s="37">
        <f>F11+F21</f>
        <v>0</v>
      </c>
    </row>
    <row r="90" spans="1:6" s="3" customFormat="1" ht="14.25">
      <c r="A90" s="39"/>
      <c r="B90" s="40"/>
      <c r="D90" s="28"/>
      <c r="E90" s="41" t="s">
        <v>104</v>
      </c>
      <c r="F90" s="40">
        <f>F13+F28</f>
        <v>1</v>
      </c>
    </row>
    <row r="91" spans="1:6" s="4" customFormat="1" ht="14.25">
      <c r="A91" s="42"/>
      <c r="B91" s="43"/>
      <c r="D91" s="28"/>
      <c r="E91" s="44" t="s">
        <v>105</v>
      </c>
      <c r="F91" s="43">
        <v>5</v>
      </c>
    </row>
    <row r="92" spans="4:6" ht="14.25">
      <c r="D92" s="29" t="s">
        <v>106</v>
      </c>
      <c r="E92" s="45" t="s">
        <v>107</v>
      </c>
      <c r="F92" s="6">
        <f>F22</f>
        <v>0</v>
      </c>
    </row>
    <row r="93" spans="4:6" ht="14.25">
      <c r="D93" s="29"/>
      <c r="E93" s="46" t="s">
        <v>108</v>
      </c>
      <c r="F93" s="6">
        <f>F23</f>
        <v>0</v>
      </c>
    </row>
    <row r="94" spans="4:6" ht="14.25">
      <c r="D94" s="29"/>
      <c r="E94" s="46" t="s">
        <v>109</v>
      </c>
      <c r="F94" s="6">
        <f>F29</f>
        <v>0</v>
      </c>
    </row>
    <row r="95" spans="4:6" ht="14.25">
      <c r="D95" s="29"/>
      <c r="E95" s="46" t="s">
        <v>110</v>
      </c>
      <c r="F95" s="6">
        <f>F30</f>
        <v>0</v>
      </c>
    </row>
  </sheetData>
  <sheetProtection/>
  <mergeCells count="29">
    <mergeCell ref="D9:E9"/>
    <mergeCell ref="D10:E10"/>
    <mergeCell ref="D11:E11"/>
    <mergeCell ref="D12:E12"/>
    <mergeCell ref="D13:E13"/>
    <mergeCell ref="D14:E14"/>
    <mergeCell ref="D15:E15"/>
    <mergeCell ref="D16:E16"/>
    <mergeCell ref="C40:E40"/>
    <mergeCell ref="A1:A2"/>
    <mergeCell ref="A3:A8"/>
    <mergeCell ref="A9:A39"/>
    <mergeCell ref="B1:B2"/>
    <mergeCell ref="C3:C8"/>
    <mergeCell ref="C9:C15"/>
    <mergeCell ref="C16:C39"/>
    <mergeCell ref="D3:D4"/>
    <mergeCell ref="D5:D6"/>
    <mergeCell ref="D7:D8"/>
    <mergeCell ref="D17:D23"/>
    <mergeCell ref="D24:D30"/>
    <mergeCell ref="D31:D39"/>
    <mergeCell ref="D41:D71"/>
    <mergeCell ref="D72:D80"/>
    <mergeCell ref="D81:D82"/>
    <mergeCell ref="D83:D87"/>
    <mergeCell ref="D88:D91"/>
    <mergeCell ref="D92:D95"/>
    <mergeCell ref="C1:E2"/>
  </mergeCells>
  <conditionalFormatting sqref="F41">
    <cfRule type="expression" priority="5" dxfId="0" stopIfTrue="1">
      <formula>NOT(ISERROR(SEARCH("错",F41)))</formula>
    </cfRule>
  </conditionalFormatting>
  <conditionalFormatting sqref="F42:F71">
    <cfRule type="expression" priority="1" dxfId="0" stopIfTrue="1">
      <formula>NOT(ISERROR(SEARCH("错",F42)))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dcterms:created xsi:type="dcterms:W3CDTF">2020-12-24T09:10:06Z</dcterms:created>
  <dcterms:modified xsi:type="dcterms:W3CDTF">2023-09-01T05:50:30Z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E220A745C31B474E9933BA174B66EA0F</vt:lpwstr>
  </property>
</Properties>
</file>